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<sst xmlns="http://schemas.openxmlformats.org/spreadsheetml/2006/main" count="423" uniqueCount="129">
  <si>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</si>
  <si>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</si>
  <si>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</si>
  <si>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</si>
  <si>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</si>
  <si>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</si>
  <si>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</si>
  <si>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</si>
  <si>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</si>
  <si>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</si>
  <si>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</si>
  <si>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</si>
  <si>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</si>
  <si>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</si>
  <si>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</si>
  <si>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</si>
  <si>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</si>
  <si>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</si>
  <si>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</si>
  <si>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</si>
  <si>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</si>
  <si>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</si>
  <si>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</si>
  <si>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</si>
  <si>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</si>
  <si>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</si>
  <si>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</si>
  <si>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</si>
  <si>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</si>
  <si>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</si>
  <si>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</si>
  <si>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</si>
  <si>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</si>
  <si>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</si>
  <si>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</si>
  <si>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</si>
  <si>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</si>
  <si>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</si>
  <si>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</si>
  <si>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</si>
  <si>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</si>
  <si>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</si>
  <si>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</si>
  <si>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</si>
  <si>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</si>
  <si>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</si>
  <si>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</si>
  <si>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</si>
  <si>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</si>
  <si>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</si>
  <si>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</si>
  <si>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</si>
  <si>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</si>
  <si>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</si>
  <si>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</si>
  <si>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</si>
  <si>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</si>
  <si>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</si>
  <si>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</si>
  <si>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</si>
  <si>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</si>
  <si>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</si>
  <si>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</si>
  <si>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</si>
  <si>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</si>
  <si>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</si>
  <si>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</si>
  <si>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</si>
  <si>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</si>
  <si>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</si>
  <si>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</si>
  <si>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</si>
  <si>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</si>
  <si>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</si>
  <si>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</si>
  <si>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</si>
  <si>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</si>
  <si>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</si>
  <si>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</si>
  <si>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</si>
  <si>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</si>
  <si>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</si>
  <si>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</si>
  <si>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</si>
  <si>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</si>
  <si>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</si>
  <si>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</si>
  <si>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</si>
  <si>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</si>
  <si>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</si>
  <si>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</si>
  <si>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</si>
  <si>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</si>
  <si>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</si>
  <si>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</si>
  <si>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</si>
  <si>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</si>
  <si>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</si>
  <si>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</si>
  <si>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</si>
  <si>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</si>
  <si>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</si>
  <si>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</si>
  <si>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</si>
  <si>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</si>
  <si>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</si>
  <si>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</si>
  <si>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</si>
  <si>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</si>
  <si>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</si>
  <si>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</si>
  <si>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</si>
  <si>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</si>
  <si>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</si>
  <si>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</si>
  <si>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</si>
  <si>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</si>
  <si>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</si>
  <si>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</si>
  <si>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</si>
  <si>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</si>
  <si>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план на січень-листопад 2017р.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</si>
  <si>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</si>
  <si>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</si>
  <si>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22.11.2017р. :</t>
  </si>
  <si>
    <t>станом на 23.11.2017</t>
  </si>
  <si>
    <r>
      <t xml:space="preserve">станом на 23.11.2017р.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</si>
  <si>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23.11.2017р.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</si>
  <si>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23.11.2017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</si>
</sst>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"/>
      <color indexed="8"/>
      <name val="Times New Roman"/>
      <family val="1"/>
    </font>
    <font>
      <sz val="4.75"/>
      <color indexed="8"/>
      <name val="Times New Roman"/>
      <family val="1"/>
    </font>
    <font>
      <sz val="8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2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3538"/>
        <c:crosses val="autoZero"/>
        <c:auto val="0"/>
        <c:lblOffset val="100"/>
        <c:tickLblSkip val="1"/>
        <c:noMultiLvlLbl val="0"/>
      </c:catAx>
      <c:valAx>
        <c:axId val="311035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124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60575507"/>
        <c:axId val="8308652"/>
      </c:lineChart>
      <c:catAx>
        <c:axId val="605755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08652"/>
        <c:crosses val="autoZero"/>
        <c:auto val="0"/>
        <c:lblOffset val="100"/>
        <c:tickLblSkip val="1"/>
        <c:noMultiLvlLbl val="0"/>
      </c:catAx>
      <c:valAx>
        <c:axId val="8308652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57550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marker val="1"/>
        <c:axId val="7669005"/>
        <c:axId val="1912182"/>
      </c:lineChart>
      <c:catAx>
        <c:axId val="76690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2182"/>
        <c:crosses val="autoZero"/>
        <c:auto val="0"/>
        <c:lblOffset val="100"/>
        <c:tickLblSkip val="1"/>
        <c:noMultiLvlLbl val="0"/>
      </c:catAx>
      <c:valAx>
        <c:axId val="1912182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6900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23.11.2017</a:t>
            </a:r>
          </a:p>
        </c:rich>
      </c:tx>
      <c:layout>
        <c:manualLayout>
          <c:xMode val="factor"/>
          <c:yMode val="factor"/>
          <c:x val="0.066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листопад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7209639"/>
        <c:axId val="20669024"/>
      </c:bar3D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69024"/>
        <c:crosses val="autoZero"/>
        <c:auto val="1"/>
        <c:lblOffset val="100"/>
        <c:tickLblSkip val="1"/>
        <c:noMultiLvlLbl val="0"/>
      </c:catAx>
      <c:valAx>
        <c:axId val="20669024"/>
        <c:scaling>
          <c:orientation val="minMax"/>
          <c:max val="6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09639"/>
        <c:crossesAt val="1"/>
        <c:crossBetween val="between"/>
        <c:dispUnits/>
        <c:majorUnit val="40000"/>
        <c:minorUnit val="13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1803489"/>
        <c:axId val="63578218"/>
      </c:bar3D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578218"/>
        <c:crosses val="autoZero"/>
        <c:auto val="1"/>
        <c:lblOffset val="100"/>
        <c:tickLblSkip val="1"/>
        <c:noMultiLvlLbl val="0"/>
      </c:catAx>
      <c:valAx>
        <c:axId val="63578218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03489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58620"/>
        <c:crosses val="autoZero"/>
        <c:auto val="0"/>
        <c:lblOffset val="100"/>
        <c:tickLblSkip val="1"/>
        <c:noMultiLvlLbl val="0"/>
      </c:catAx>
      <c:valAx>
        <c:axId val="363586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9638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67078"/>
        <c:crosses val="autoZero"/>
        <c:auto val="0"/>
        <c:lblOffset val="100"/>
        <c:tickLblSkip val="1"/>
        <c:noMultiLvlLbl val="0"/>
      </c:catAx>
      <c:valAx>
        <c:axId val="593670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921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03984"/>
        <c:crosses val="autoZero"/>
        <c:auto val="0"/>
        <c:lblOffset val="100"/>
        <c:tickLblSkip val="1"/>
        <c:noMultiLvlLbl val="0"/>
      </c:catAx>
      <c:valAx>
        <c:axId val="440039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4165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52922"/>
        <c:crosses val="autoZero"/>
        <c:auto val="0"/>
        <c:lblOffset val="100"/>
        <c:tickLblSkip val="1"/>
        <c:noMultiLvlLbl val="0"/>
      </c:catAx>
      <c:valAx>
        <c:axId val="755292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9153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06916"/>
        <c:crosses val="autoZero"/>
        <c:auto val="0"/>
        <c:lblOffset val="100"/>
        <c:tickLblSkip val="1"/>
        <c:noMultiLvlLbl val="0"/>
      </c:catAx>
      <c:valAx>
        <c:axId val="78069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743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153381"/>
        <c:axId val="28380430"/>
      </c:lineChart>
      <c:catAx>
        <c:axId val="31533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80430"/>
        <c:crosses val="autoZero"/>
        <c:auto val="0"/>
        <c:lblOffset val="100"/>
        <c:tickLblSkip val="1"/>
        <c:noMultiLvlLbl val="0"/>
      </c:catAx>
      <c:valAx>
        <c:axId val="283804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338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4097279"/>
        <c:axId val="17113464"/>
      </c:lineChart>
      <c:catAx>
        <c:axId val="540972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13464"/>
        <c:crosses val="autoZero"/>
        <c:auto val="0"/>
        <c:lblOffset val="100"/>
        <c:tickLblSkip val="1"/>
        <c:noMultiLvlLbl val="0"/>
      </c:catAx>
      <c:valAx>
        <c:axId val="171134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9727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19803449"/>
        <c:axId val="44013314"/>
      </c:lineChart>
      <c:catAx>
        <c:axId val="198034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13314"/>
        <c:crosses val="autoZero"/>
        <c:auto val="0"/>
        <c:lblOffset val="100"/>
        <c:tickLblSkip val="1"/>
        <c:noMultiLvlLbl val="0"/>
      </c:catAx>
      <c:valAx>
        <c:axId val="4401331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0344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23.11.2017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1 244 757,3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1 227 674,7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січень-листопад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-34 355,5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листопад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129 986,0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-17 082,6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  <sheetData sheetId="2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117</v>
      </c>
      <c r="S1" s="145"/>
      <c r="T1" s="145"/>
      <c r="U1" s="145"/>
      <c r="V1" s="145"/>
      <c r="W1" s="146"/>
    </row>
    <row r="2" spans="1:23" ht="15" thickBot="1">
      <c r="A2" s="147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123</v>
      </c>
      <c r="S1" s="145"/>
      <c r="T1" s="145"/>
      <c r="U1" s="145"/>
      <c r="V1" s="145"/>
      <c r="W1" s="146"/>
    </row>
    <row r="2" spans="1:23" ht="15" thickBot="1">
      <c r="A2" s="147" t="s">
        <v>125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126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4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4">N4-B4-C4-F4-G4-H4-I4-J4-K4-L4</f>
        <v>29.300000000000637</v>
      </c>
      <c r="N4" s="69">
        <v>4419.3</v>
      </c>
      <c r="O4" s="69">
        <v>4400</v>
      </c>
      <c r="P4" s="3">
        <f aca="true" t="shared" si="2" ref="P4:P24">N4/O4</f>
        <v>1.0043863636363637</v>
      </c>
      <c r="Q4" s="2">
        <f>AVERAGE(N4:N17)</f>
        <v>6208.931428571428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6208.9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6208.9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6208.9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6208.9</v>
      </c>
      <c r="R8" s="77">
        <v>42.9</v>
      </c>
      <c r="S8" s="78">
        <v>0</v>
      </c>
      <c r="T8" s="76">
        <v>0</v>
      </c>
      <c r="U8" s="137">
        <v>0</v>
      </c>
      <c r="V8" s="138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6208.9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6208.9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6208.9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6208.9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6208.9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6208.9</v>
      </c>
      <c r="R14" s="75">
        <v>21.6</v>
      </c>
      <c r="S14" s="69">
        <v>0</v>
      </c>
      <c r="T14" s="80">
        <v>0</v>
      </c>
      <c r="U14" s="137">
        <v>0</v>
      </c>
      <c r="V14" s="138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6208.9</v>
      </c>
      <c r="R15" s="75">
        <v>176.8</v>
      </c>
      <c r="S15" s="69">
        <v>0</v>
      </c>
      <c r="T15" s="80">
        <v>0</v>
      </c>
      <c r="U15" s="137">
        <v>0</v>
      </c>
      <c r="V15" s="138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6208.9</v>
      </c>
      <c r="R16" s="75">
        <v>0</v>
      </c>
      <c r="S16" s="69">
        <v>0</v>
      </c>
      <c r="T16" s="80">
        <v>633.1</v>
      </c>
      <c r="U16" s="137">
        <v>0</v>
      </c>
      <c r="V16" s="138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6208.9</v>
      </c>
      <c r="R17" s="75">
        <v>0</v>
      </c>
      <c r="S17" s="69">
        <v>0</v>
      </c>
      <c r="T17" s="80">
        <v>13.7</v>
      </c>
      <c r="U17" s="137">
        <v>0</v>
      </c>
      <c r="V17" s="138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6208.9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6208.9</v>
      </c>
      <c r="R19" s="75">
        <v>0</v>
      </c>
      <c r="S19" s="69">
        <v>0</v>
      </c>
      <c r="T19" s="76">
        <v>3.4</v>
      </c>
      <c r="U19" s="137">
        <v>0</v>
      </c>
      <c r="V19" s="138"/>
      <c r="W19" s="74">
        <f t="shared" si="3"/>
        <v>3.4</v>
      </c>
    </row>
    <row r="20" spans="1:23" ht="12.75">
      <c r="A20" s="10">
        <v>43062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6208.9</v>
      </c>
      <c r="R20" s="75"/>
      <c r="S20" s="69"/>
      <c r="T20" s="76"/>
      <c r="U20" s="137"/>
      <c r="V20" s="138"/>
      <c r="W20" s="74">
        <f t="shared" si="3"/>
        <v>0</v>
      </c>
    </row>
    <row r="21" spans="1:23" ht="12.75">
      <c r="A21" s="10">
        <v>43063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4200</v>
      </c>
      <c r="P21" s="3">
        <f t="shared" si="2"/>
        <v>0</v>
      </c>
      <c r="Q21" s="2">
        <v>6208.9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43066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4800</v>
      </c>
      <c r="P22" s="3">
        <f>N22/O22</f>
        <v>0</v>
      </c>
      <c r="Q22" s="2">
        <v>6208.9</v>
      </c>
      <c r="R22" s="81"/>
      <c r="S22" s="80"/>
      <c r="T22" s="76"/>
      <c r="U22" s="137"/>
      <c r="V22" s="138"/>
      <c r="W22" s="74">
        <f t="shared" si="3"/>
        <v>0</v>
      </c>
    </row>
    <row r="23" spans="1:23" ht="12.75">
      <c r="A23" s="10">
        <v>43067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10400</v>
      </c>
      <c r="P23" s="3">
        <f>N23/O23</f>
        <v>0</v>
      </c>
      <c r="Q23" s="2">
        <v>6208.9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43069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13600-688</f>
        <v>12912</v>
      </c>
      <c r="P24" s="3">
        <f t="shared" si="2"/>
        <v>0</v>
      </c>
      <c r="Q24" s="2">
        <v>6208.9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48637.21000000001</v>
      </c>
      <c r="C25" s="92">
        <f t="shared" si="4"/>
        <v>5094.5</v>
      </c>
      <c r="D25" s="115">
        <f t="shared" si="4"/>
        <v>676.6999999999999</v>
      </c>
      <c r="E25" s="115">
        <f t="shared" si="4"/>
        <v>4417.800000000001</v>
      </c>
      <c r="F25" s="92">
        <f t="shared" si="4"/>
        <v>419.90000000000003</v>
      </c>
      <c r="G25" s="92">
        <f t="shared" si="4"/>
        <v>4546.55</v>
      </c>
      <c r="H25" s="92">
        <f t="shared" si="4"/>
        <v>30645.500000000004</v>
      </c>
      <c r="I25" s="92">
        <f t="shared" si="4"/>
        <v>1403.9</v>
      </c>
      <c r="J25" s="92">
        <f t="shared" si="4"/>
        <v>395.50000000000006</v>
      </c>
      <c r="K25" s="92">
        <f t="shared" si="4"/>
        <v>517.4</v>
      </c>
      <c r="L25" s="92">
        <f t="shared" si="4"/>
        <v>2176.1</v>
      </c>
      <c r="M25" s="91">
        <f t="shared" si="4"/>
        <v>1793.9800000000037</v>
      </c>
      <c r="N25" s="91">
        <f t="shared" si="4"/>
        <v>95630.54</v>
      </c>
      <c r="O25" s="91">
        <f>SUM(O4:O24)</f>
        <v>127162</v>
      </c>
      <c r="P25" s="93">
        <f>N25/O25</f>
        <v>0.7520370865510136</v>
      </c>
      <c r="Q25" s="2"/>
      <c r="R25" s="82">
        <f>SUM(R4:R24)</f>
        <v>241.3</v>
      </c>
      <c r="S25" s="82">
        <f>SUM(S4:S24)</f>
        <v>0</v>
      </c>
      <c r="T25" s="82">
        <f>SUM(T4:T24)</f>
        <v>650.2</v>
      </c>
      <c r="U25" s="126">
        <f>SUM(U4:U24)</f>
        <v>1</v>
      </c>
      <c r="V25" s="127"/>
      <c r="W25" s="82">
        <f>R25+S25+U25+T25+V25</f>
        <v>892.5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43062</v>
      </c>
      <c r="S30" s="133">
        <v>3.3853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43062</v>
      </c>
      <c r="S40" s="132">
        <v>46454.288949999944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127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128</v>
      </c>
      <c r="P27" s="163"/>
    </row>
    <row r="28" spans="1:16" ht="30.75" customHeight="1">
      <c r="A28" s="176"/>
      <c r="B28" s="48" t="s">
        <v>121</v>
      </c>
      <c r="C28" s="22" t="s">
        <v>23</v>
      </c>
      <c r="D28" s="48" t="str">
        <f>B28</f>
        <v>план на січень-листопад 2017р.</v>
      </c>
      <c r="E28" s="22" t="str">
        <f>C28</f>
        <v>факт</v>
      </c>
      <c r="F28" s="47" t="str">
        <f>B28</f>
        <v>план на січень-листопад 2017р.</v>
      </c>
      <c r="G28" s="62" t="str">
        <f>C28</f>
        <v>факт</v>
      </c>
      <c r="H28" s="48" t="str">
        <f>B28</f>
        <v>план на січень-листопад 2017р.</v>
      </c>
      <c r="I28" s="22" t="str">
        <f>C28</f>
        <v>факт</v>
      </c>
      <c r="J28" s="47"/>
      <c r="K28" s="62"/>
      <c r="L28" s="45" t="str">
        <f>D28</f>
        <v>план на січень-листопад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листопад!S40</f>
        <v>46454.288949999944</v>
      </c>
      <c r="B29" s="49">
        <v>33630</v>
      </c>
      <c r="C29" s="49">
        <v>7824.49</v>
      </c>
      <c r="D29" s="49">
        <v>55843.51</v>
      </c>
      <c r="E29" s="49">
        <v>938.05</v>
      </c>
      <c r="F29" s="49">
        <v>55300</v>
      </c>
      <c r="G29" s="49">
        <v>15539.49</v>
      </c>
      <c r="H29" s="49">
        <v>11</v>
      </c>
      <c r="I29" s="49">
        <v>13</v>
      </c>
      <c r="J29" s="49"/>
      <c r="K29" s="49"/>
      <c r="L29" s="63">
        <f>H29+F29+D29+J29+B29</f>
        <v>144784.51</v>
      </c>
      <c r="M29" s="50">
        <f>C29+E29+G29+I29</f>
        <v>24315.03</v>
      </c>
      <c r="N29" s="51">
        <f>M29-L29</f>
        <v>-120469.48000000001</v>
      </c>
      <c r="O29" s="166">
        <f>листопад!S30</f>
        <v>3.3853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685666</v>
      </c>
      <c r="C48" s="32">
        <v>666848.23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168652</v>
      </c>
      <c r="C49" s="32">
        <v>156621.41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187755</v>
      </c>
      <c r="C50" s="32">
        <v>211504.03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22264.1</v>
      </c>
      <c r="C51" s="32">
        <v>24019.06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116900</v>
      </c>
      <c r="C52" s="32">
        <v>105303.08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6447</v>
      </c>
      <c r="C53" s="32">
        <v>5925.6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24690.14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30673.20000000004</v>
      </c>
      <c r="C55" s="12">
        <v>32763.119999999682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1244757.3</v>
      </c>
      <c r="C56" s="9">
        <v>1227674.6699999997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33630</v>
      </c>
      <c r="C58" s="9">
        <f>C29</f>
        <v>7824.49</v>
      </c>
    </row>
    <row r="59" spans="1:3" ht="25.5">
      <c r="A59" s="83" t="s">
        <v>54</v>
      </c>
      <c r="B59" s="9">
        <f>D29</f>
        <v>55843.51</v>
      </c>
      <c r="C59" s="9">
        <f>E29</f>
        <v>938.05</v>
      </c>
    </row>
    <row r="60" spans="1:3" ht="12.75">
      <c r="A60" s="83" t="s">
        <v>55</v>
      </c>
      <c r="B60" s="9">
        <f>F29</f>
        <v>55300</v>
      </c>
      <c r="C60" s="9">
        <f>G29</f>
        <v>15539.49</v>
      </c>
    </row>
    <row r="61" spans="1:3" ht="25.5">
      <c r="A61" s="83" t="s">
        <v>56</v>
      </c>
      <c r="B61" s="9">
        <f>H29</f>
        <v>11</v>
      </c>
      <c r="C61" s="9">
        <f>I29</f>
        <v>13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124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86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91</v>
      </c>
      <c r="S1" s="145"/>
      <c r="T1" s="145"/>
      <c r="U1" s="145"/>
      <c r="V1" s="145"/>
      <c r="W1" s="146"/>
    </row>
    <row r="2" spans="1:23" ht="15" thickBot="1">
      <c r="A2" s="147" t="s">
        <v>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94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97</v>
      </c>
      <c r="S1" s="145"/>
      <c r="T1" s="145"/>
      <c r="U1" s="145"/>
      <c r="V1" s="145"/>
      <c r="W1" s="146"/>
    </row>
    <row r="2" spans="1:23" ht="15" thickBot="1">
      <c r="A2" s="147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106</v>
      </c>
      <c r="S1" s="145"/>
      <c r="T1" s="145"/>
      <c r="U1" s="145"/>
      <c r="V1" s="145"/>
      <c r="W1" s="146"/>
    </row>
    <row r="2" spans="1:23" ht="15" thickBot="1">
      <c r="A2" s="147" t="s">
        <v>107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112</v>
      </c>
      <c r="S1" s="145"/>
      <c r="T1" s="145"/>
      <c r="U1" s="145"/>
      <c r="V1" s="145"/>
      <c r="W1" s="146"/>
    </row>
    <row r="2" spans="1:23" ht="15" thickBot="1">
      <c r="A2" s="147" t="s">
        <v>113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2017-11-23T13:03:27Z</dcterms:modified>
  <cp:category/>
  <cp:version/>
  <cp:contentType/>
  <cp:contentStatus/>
</cp:coreProperties>
</file>